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 Ali\Desktop\"/>
    </mc:Choice>
  </mc:AlternateContent>
  <bookViews>
    <workbookView xWindow="0" yWindow="0" windowWidth="28800" windowHeight="12435"/>
  </bookViews>
  <sheets>
    <sheet name="Coverd Call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0" l="1"/>
  <c r="F9" i="20" l="1"/>
  <c r="H9" i="20"/>
  <c r="G9" i="20"/>
  <c r="E9" i="20"/>
  <c r="D9" i="20"/>
  <c r="C9" i="20"/>
  <c r="B9" i="20"/>
  <c r="H8" i="20"/>
  <c r="F8" i="20"/>
  <c r="E8" i="20"/>
  <c r="D8" i="20"/>
  <c r="C8" i="20"/>
  <c r="B8" i="20"/>
  <c r="B5" i="20"/>
  <c r="C5" i="20" s="1"/>
  <c r="D10" i="20" l="1"/>
  <c r="D11" i="20" s="1"/>
  <c r="H10" i="20"/>
  <c r="H11" i="20" s="1"/>
  <c r="E10" i="20"/>
  <c r="E11" i="20" s="1"/>
  <c r="G10" i="20"/>
  <c r="G11" i="20" s="1"/>
  <c r="C10" i="20"/>
  <c r="C11" i="20" s="1"/>
  <c r="B10" i="20"/>
  <c r="B11" i="20" s="1"/>
  <c r="F10" i="20"/>
  <c r="F11" i="20" s="1"/>
</calcChain>
</file>

<file path=xl/sharedStrings.xml><?xml version="1.0" encoding="utf-8"?>
<sst xmlns="http://schemas.openxmlformats.org/spreadsheetml/2006/main" count="13" uniqueCount="13">
  <si>
    <t>قیمت اعمال</t>
  </si>
  <si>
    <t>سهم در سررسید</t>
  </si>
  <si>
    <t>سود کل</t>
  </si>
  <si>
    <t>پرمیوم</t>
  </si>
  <si>
    <t>قیمت فعلی سهم</t>
  </si>
  <si>
    <t>سود و زیان فروش کال در ضرر</t>
  </si>
  <si>
    <t>استراتژی کاوردکال</t>
  </si>
  <si>
    <t>سربه سر استراتژی</t>
  </si>
  <si>
    <t>روز باقیمانده تا سررسید</t>
  </si>
  <si>
    <t xml:space="preserve">سود و زیان خرید سهم </t>
  </si>
  <si>
    <t>درصد سود / زیان ماهیانه</t>
  </si>
  <si>
    <t>با ریسک مناسب</t>
  </si>
  <si>
    <t>ضجار1205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</si>
</sst>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Anjoman Heavy"/>
      <charset val="178"/>
    </font>
    <font>
      <b/>
      <sz val="11"/>
      <color theme="1"/>
      <name val="2  Nazanin"/>
      <charset val="178"/>
    </font>
    <font>
      <sz val="11"/>
      <color theme="1"/>
      <name val="Calibri"/>
      <family val="2"/>
      <charset val="178"/>
      <scheme val="minor"/>
    </font>
    <font>
      <b/>
      <sz val="12"/>
      <color theme="1"/>
      <name val="2  Nazanin"/>
      <charset val="178"/>
    </font>
    <font>
      <b/>
      <sz val="11"/>
      <color rgb="FFC00000"/>
      <name val="Calibri"/>
      <family val="2"/>
      <scheme val="minor"/>
    </font>
    <font>
      <sz val="9"/>
      <color theme="1"/>
      <name val="Anjoman Heavy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readingOrder="2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3" fillId="3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9" fontId="2" fillId="5" borderId="2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'Coverd Call'!$A$8</c:f>
              <c:strCache>
                <c:ptCount val="1"/>
                <c:pt idx="0">
                  <c:v>سود و زیان خرید سهم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'Coverd Call'!$B$8:$H$8</c:f>
              <c:numCache>
                <c:formatCode>0</c:formatCode>
                <c:ptCount val="7"/>
                <c:pt idx="0">
                  <c:v>-35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5</c:v>
                </c:pt>
                <c:pt idx="5">
                  <c:v>15</c:v>
                </c:pt>
                <c:pt idx="6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2F-40C4-A0A2-0FE54C04E7CC}"/>
            </c:ext>
          </c:extLst>
        </c:ser>
        <c:ser>
          <c:idx val="1"/>
          <c:order val="1"/>
          <c:tx>
            <c:strRef>
              <c:f>'Coverd Call'!$A$9</c:f>
              <c:strCache>
                <c:ptCount val="1"/>
                <c:pt idx="0">
                  <c:v>سود و زیان فروش کال در ضرر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'Coverd Call'!$B$9:$H$9</c:f>
              <c:numCache>
                <c:formatCode>0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  <c:pt idx="6">
                  <c:v>-5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2F-40C4-A0A2-0FE54C04E7CC}"/>
            </c:ext>
          </c:extLst>
        </c:ser>
        <c:ser>
          <c:idx val="2"/>
          <c:order val="2"/>
          <c:tx>
            <c:strRef>
              <c:f>'Coverd Call'!$A$10</c:f>
              <c:strCache>
                <c:ptCount val="1"/>
                <c:pt idx="0">
                  <c:v>سود کل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'Coverd Call'!$B$10:$H$10</c:f>
              <c:numCache>
                <c:formatCode>0</c:formatCode>
                <c:ptCount val="7"/>
                <c:pt idx="0">
                  <c:v>-10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2F-40C4-A0A2-0FE54C04E7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91705376"/>
        <c:axId val="-1691704832"/>
      </c:lineChart>
      <c:catAx>
        <c:axId val="-16917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1704832"/>
        <c:crosses val="autoZero"/>
        <c:auto val="1"/>
        <c:lblAlgn val="ctr"/>
        <c:lblOffset val="100"/>
        <c:noMultiLvlLbl val="0"/>
      </c:catAx>
      <c:valAx>
        <c:axId val="-1691704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1705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29034945432986"/>
          <c:y val="0.93149782181446605"/>
          <c:w val="0.42850721102689604"/>
          <c:h val="6.627438586552157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4762</xdr:rowOff>
    </xdr:from>
    <xdr:to>
      <xdr:col>7</xdr:col>
      <xdr:colOff>1752599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3E011DF-CEBB-E342-22AB-8914D006C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tabSelected="1" zoomScaleNormal="100" workbookViewId="0">
      <selection activeCell="B1" sqref="B1"/>
    </sheetView>
  </sheetViews>
  <sheetFormatPr defaultColWidth="22.5703125" defaultRowHeight="19.5" customHeight="1" x14ac:dyDescent="0.5"/>
  <cols>
    <col min="1" max="1" width="22.5703125" style="36"/>
  </cols>
  <sheetData>
    <row r="1" spans="1:9" ht="19.5" customHeight="1" thickBot="1" x14ac:dyDescent="0.3">
      <c r="A1" s="25" t="s">
        <v>6</v>
      </c>
      <c r="B1" s="40" t="s">
        <v>12</v>
      </c>
      <c r="C1" s="41" t="s">
        <v>11</v>
      </c>
      <c r="D1" s="2"/>
      <c r="E1" s="2"/>
      <c r="F1" s="2"/>
      <c r="G1" s="2"/>
      <c r="H1" s="22"/>
    </row>
    <row r="2" spans="1:9" ht="19.5" customHeight="1" x14ac:dyDescent="0.25">
      <c r="A2" s="26" t="s">
        <v>4</v>
      </c>
      <c r="B2" s="1">
        <v>225</v>
      </c>
      <c r="C2" s="2"/>
      <c r="E2" s="2"/>
      <c r="F2" s="2"/>
      <c r="G2" s="2"/>
      <c r="H2" s="2"/>
    </row>
    <row r="3" spans="1:9" ht="19.5" customHeight="1" x14ac:dyDescent="0.25">
      <c r="A3" s="27" t="s">
        <v>0</v>
      </c>
      <c r="B3" s="3">
        <v>220</v>
      </c>
      <c r="C3" s="2"/>
      <c r="D3" s="2"/>
      <c r="E3" s="24"/>
      <c r="F3" s="24"/>
      <c r="G3" s="24"/>
      <c r="H3" s="2"/>
      <c r="I3" s="24"/>
    </row>
    <row r="4" spans="1:9" ht="19.5" customHeight="1" x14ac:dyDescent="0.25">
      <c r="A4" s="28" t="s">
        <v>3</v>
      </c>
      <c r="B4" s="4">
        <v>25</v>
      </c>
      <c r="C4" s="2"/>
      <c r="D4" s="2"/>
      <c r="E4" s="24"/>
      <c r="F4" s="24"/>
      <c r="G4" s="24"/>
      <c r="H4" s="2"/>
    </row>
    <row r="5" spans="1:9" ht="19.5" customHeight="1" thickBot="1" x14ac:dyDescent="0.3">
      <c r="A5" s="29" t="s">
        <v>7</v>
      </c>
      <c r="B5" s="5">
        <f>B2-B4</f>
        <v>200</v>
      </c>
      <c r="C5" s="37">
        <f>(1-B5/B2)</f>
        <v>0.11111111111111116</v>
      </c>
      <c r="D5" s="2"/>
      <c r="E5" s="24"/>
      <c r="F5" s="24"/>
      <c r="G5" s="24"/>
      <c r="H5" s="2"/>
    </row>
    <row r="6" spans="1:9" ht="19.5" customHeight="1" thickBot="1" x14ac:dyDescent="0.3">
      <c r="A6" s="30" t="s">
        <v>8</v>
      </c>
      <c r="B6" s="21">
        <v>59</v>
      </c>
      <c r="C6" s="2"/>
      <c r="D6" s="2"/>
      <c r="E6" s="2"/>
      <c r="F6" s="23"/>
      <c r="G6" s="2"/>
      <c r="H6" s="2"/>
    </row>
    <row r="7" spans="1:9" ht="19.5" customHeight="1" thickBot="1" x14ac:dyDescent="0.3">
      <c r="A7" s="31" t="s">
        <v>1</v>
      </c>
      <c r="B7" s="6">
        <v>190</v>
      </c>
      <c r="C7" s="7">
        <v>200</v>
      </c>
      <c r="D7" s="7">
        <v>210</v>
      </c>
      <c r="E7" s="7">
        <v>220</v>
      </c>
      <c r="F7" s="7">
        <v>230</v>
      </c>
      <c r="G7" s="7">
        <v>240</v>
      </c>
      <c r="H7" s="8">
        <v>250</v>
      </c>
    </row>
    <row r="8" spans="1:9" ht="19.5" customHeight="1" x14ac:dyDescent="0.25">
      <c r="A8" s="32" t="s">
        <v>9</v>
      </c>
      <c r="B8" s="9">
        <f t="shared" ref="B8:H8" si="0">(B7-$B2)</f>
        <v>-35</v>
      </c>
      <c r="C8" s="10">
        <f t="shared" si="0"/>
        <v>-25</v>
      </c>
      <c r="D8" s="11">
        <f t="shared" si="0"/>
        <v>-15</v>
      </c>
      <c r="E8" s="11">
        <f t="shared" si="0"/>
        <v>-5</v>
      </c>
      <c r="F8" s="11">
        <f t="shared" si="0"/>
        <v>5</v>
      </c>
      <c r="G8" s="12">
        <f t="shared" si="0"/>
        <v>15</v>
      </c>
      <c r="H8" s="13">
        <f t="shared" si="0"/>
        <v>25</v>
      </c>
    </row>
    <row r="9" spans="1:9" ht="19.5" customHeight="1" thickBot="1" x14ac:dyDescent="0.3">
      <c r="A9" s="33" t="s">
        <v>5</v>
      </c>
      <c r="B9" s="14">
        <f>IF(B7&lt;=$B3,$B4,((B3+B4)-$B7))</f>
        <v>25</v>
      </c>
      <c r="C9" s="15">
        <f>IF(C7&lt;=$B3,$B4,((B3+B4)-$C7))</f>
        <v>25</v>
      </c>
      <c r="D9" s="15">
        <f>IF(D7&lt;=$B3,$B4,((B3+B4)-$D7))</f>
        <v>25</v>
      </c>
      <c r="E9" s="15">
        <f>IF(E7&lt;=$B3,$B4,((B3+B4)-$E7))</f>
        <v>25</v>
      </c>
      <c r="F9" s="15">
        <f>IF(F7&lt;=$B3,$B4,((B3+B4)-$F7))</f>
        <v>15</v>
      </c>
      <c r="G9" s="15">
        <f>IF(G7&lt;=$B3,$B4,((B3+B4)-$G7))</f>
        <v>5</v>
      </c>
      <c r="H9" s="20">
        <f>IF(H7&lt;=$B3,$B4,((B3+B4)-$H7))</f>
        <v>-5</v>
      </c>
    </row>
    <row r="10" spans="1:9" ht="19.5" customHeight="1" thickBot="1" x14ac:dyDescent="0.3">
      <c r="A10" s="34" t="s">
        <v>2</v>
      </c>
      <c r="B10" s="16">
        <f>B8+B9</f>
        <v>-10</v>
      </c>
      <c r="C10" s="17">
        <f>C8+C9</f>
        <v>0</v>
      </c>
      <c r="D10" s="18">
        <f t="shared" ref="D10:H10" si="1">D8+D9</f>
        <v>10</v>
      </c>
      <c r="E10" s="18">
        <f t="shared" si="1"/>
        <v>20</v>
      </c>
      <c r="F10" s="18">
        <f t="shared" si="1"/>
        <v>20</v>
      </c>
      <c r="G10" s="18">
        <f t="shared" si="1"/>
        <v>20</v>
      </c>
      <c r="H10" s="19">
        <f t="shared" si="1"/>
        <v>20</v>
      </c>
    </row>
    <row r="11" spans="1:9" ht="19.5" customHeight="1" thickBot="1" x14ac:dyDescent="0.3">
      <c r="A11" s="38" t="s">
        <v>10</v>
      </c>
      <c r="B11" s="39">
        <f t="shared" ref="B11:G11" si="2">((B10/$B$5)/$B$6)*30</f>
        <v>-2.5423728813559324E-2</v>
      </c>
      <c r="C11" s="39">
        <f t="shared" si="2"/>
        <v>0</v>
      </c>
      <c r="D11" s="39">
        <f t="shared" si="2"/>
        <v>2.5423728813559324E-2</v>
      </c>
      <c r="E11" s="39">
        <f t="shared" si="2"/>
        <v>5.0847457627118647E-2</v>
      </c>
      <c r="F11" s="39">
        <f t="shared" si="2"/>
        <v>5.0847457627118647E-2</v>
      </c>
      <c r="G11" s="39">
        <f t="shared" si="2"/>
        <v>5.0847457627118647E-2</v>
      </c>
      <c r="H11" s="39">
        <f>((H10/$B$5)/$B$6)*30</f>
        <v>5.0847457627118647E-2</v>
      </c>
    </row>
    <row r="12" spans="1:9" ht="19.5" customHeight="1" x14ac:dyDescent="0.25">
      <c r="A12" s="35"/>
      <c r="B12" s="22"/>
      <c r="C12" s="22"/>
      <c r="D12" s="22"/>
      <c r="E12" s="22"/>
      <c r="F12" s="22"/>
      <c r="G12" s="22"/>
      <c r="H12" s="22"/>
    </row>
    <row r="28" ht="59.25" customHeight="1" x14ac:dyDescent="0.5"/>
  </sheetData>
  <conditionalFormatting sqref="B8:H8 B10:H11"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B9:H9">
    <cfRule type="cellIs" dxfId="1" priority="2" operator="lessThan">
      <formula>0</formula>
    </cfRule>
    <cfRule type="cellIs" dxfId="0" priority="3" operator="greaterThan">
      <formula>0</formula>
    </cfRule>
  </conditionalFormatting>
  <conditionalFormatting sqref="B8:H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Coverd Call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Ya Ali</cp:lastModifiedBy>
  <dcterms:created xsi:type="dcterms:W3CDTF">2022-03-04T12:45:27Z</dcterms:created>
  <dcterms:modified xsi:type="dcterms:W3CDTF">2024-01-07T08:52:50Z</dcterms:modified>
</cp:coreProperties>
</file>